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326"/>
  <workbookPr/>
  <mc:AlternateContent xmlns:mc="http://schemas.openxmlformats.org/markup-compatibility/2006">
    <mc:Choice Requires="x15">
      <x15ac:absPath xmlns:x15ac="http://schemas.microsoft.com/office/spreadsheetml/2010/11/ac" url="C:\Users\User\OneDrive\Oldenburg\"/>
    </mc:Choice>
  </mc:AlternateContent>
  <bookViews>
    <workbookView xWindow="0" yWindow="0" windowWidth="23040" windowHeight="9195" xr2:uid="{00000000-000D-0000-FFFF-FFFF00000000}"/>
  </bookViews>
  <sheets>
    <sheet name="Tabelle1" sheetId="1" r:id="rId1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" i="1" l="1"/>
  <c r="R5" i="1"/>
  <c r="P5" i="1"/>
  <c r="Q5" i="1"/>
  <c r="B6" i="1"/>
  <c r="Q6" i="1"/>
  <c r="B7" i="1"/>
  <c r="B8" i="1"/>
  <c r="B9" i="1"/>
  <c r="B10" i="1"/>
  <c r="B11" i="1"/>
  <c r="B12" i="1"/>
  <c r="B13" i="1"/>
  <c r="B14" i="1"/>
  <c r="B15" i="1"/>
  <c r="B16" i="1"/>
  <c r="S16" i="1"/>
  <c r="Q13" i="1"/>
  <c r="R12" i="1"/>
  <c r="P6" i="1"/>
  <c r="Q11" i="1"/>
  <c r="R6" i="1"/>
  <c r="Q9" i="1"/>
  <c r="R16" i="1"/>
  <c r="R8" i="1"/>
  <c r="R10" i="1"/>
  <c r="Q15" i="1"/>
  <c r="Q7" i="1"/>
  <c r="R14" i="1"/>
  <c r="S6" i="1"/>
  <c r="P15" i="1"/>
  <c r="P13" i="1"/>
  <c r="P11" i="1"/>
  <c r="P9" i="1"/>
  <c r="P7" i="1"/>
  <c r="B17" i="1"/>
  <c r="S15" i="1"/>
  <c r="S13" i="1"/>
  <c r="S11" i="1"/>
  <c r="S9" i="1"/>
  <c r="S7" i="1"/>
  <c r="P16" i="1"/>
  <c r="Q14" i="1"/>
  <c r="Q12" i="1"/>
  <c r="Q10" i="1"/>
  <c r="Q8" i="1"/>
  <c r="R15" i="1"/>
  <c r="R13" i="1"/>
  <c r="R11" i="1"/>
  <c r="R9" i="1"/>
  <c r="R7" i="1"/>
  <c r="Q16" i="1"/>
  <c r="P14" i="1"/>
  <c r="P12" i="1"/>
  <c r="P10" i="1"/>
  <c r="P8" i="1"/>
  <c r="S14" i="1"/>
  <c r="S12" i="1"/>
  <c r="S10" i="1"/>
  <c r="S8" i="1"/>
  <c r="D17" i="1"/>
  <c r="I13" i="1"/>
  <c r="E12" i="1"/>
  <c r="L12" i="1"/>
  <c r="F12" i="1"/>
  <c r="C12" i="1"/>
  <c r="G12" i="1"/>
  <c r="D12" i="1"/>
  <c r="E5" i="1"/>
  <c r="D5" i="1"/>
  <c r="C5" i="1"/>
  <c r="F5" i="1"/>
  <c r="G5" i="1"/>
  <c r="I12" i="1"/>
  <c r="H12" i="1"/>
  <c r="I6" i="1"/>
  <c r="H6" i="1"/>
  <c r="I5" i="1"/>
  <c r="H5" i="1"/>
  <c r="P17" i="1"/>
  <c r="E17" i="1"/>
  <c r="C17" i="1"/>
  <c r="Q17" i="1"/>
  <c r="O5" i="1"/>
  <c r="N5" i="1"/>
  <c r="F17" i="1"/>
  <c r="B18" i="1"/>
  <c r="G17" i="1"/>
  <c r="R17" i="1"/>
  <c r="S17" i="1"/>
  <c r="O12" i="1"/>
  <c r="N12" i="1"/>
  <c r="H17" i="1"/>
  <c r="I17" i="1"/>
  <c r="K17" i="1"/>
  <c r="N17" i="1"/>
  <c r="O17" i="1"/>
  <c r="L17" i="1"/>
  <c r="M17" i="1"/>
  <c r="J12" i="1"/>
  <c r="K12" i="1"/>
  <c r="H13" i="1"/>
  <c r="L5" i="1"/>
  <c r="M12" i="1"/>
  <c r="F13" i="1"/>
  <c r="D13" i="1"/>
  <c r="G13" i="1"/>
  <c r="K13" i="1"/>
  <c r="E13" i="1"/>
  <c r="C13" i="1"/>
  <c r="K5" i="1"/>
  <c r="M5" i="1"/>
  <c r="J5" i="1"/>
  <c r="F6" i="1"/>
  <c r="J6" i="1"/>
  <c r="D6" i="1"/>
  <c r="G6" i="1"/>
  <c r="K6" i="1"/>
  <c r="E6" i="1"/>
  <c r="C6" i="1"/>
  <c r="J17" i="1"/>
  <c r="F18" i="1"/>
  <c r="S18" i="1"/>
  <c r="B19" i="1"/>
  <c r="C18" i="1"/>
  <c r="G18" i="1"/>
  <c r="R18" i="1"/>
  <c r="Q18" i="1"/>
  <c r="P18" i="1"/>
  <c r="I18" i="1"/>
  <c r="K18" i="1"/>
  <c r="H18" i="1"/>
  <c r="E18" i="1"/>
  <c r="D18" i="1"/>
  <c r="O6" i="1"/>
  <c r="N6" i="1"/>
  <c r="O13" i="1"/>
  <c r="N13" i="1"/>
  <c r="J13" i="1"/>
  <c r="M13" i="1"/>
  <c r="L13" i="1"/>
  <c r="C14" i="1"/>
  <c r="D14" i="1"/>
  <c r="F14" i="1"/>
  <c r="G14" i="1"/>
  <c r="E14" i="1"/>
  <c r="I14" i="1"/>
  <c r="H14" i="1"/>
  <c r="M6" i="1"/>
  <c r="L6" i="1"/>
  <c r="F7" i="1"/>
  <c r="G7" i="1"/>
  <c r="D7" i="1"/>
  <c r="E7" i="1"/>
  <c r="C7" i="1"/>
  <c r="I7" i="1"/>
  <c r="H7" i="1"/>
  <c r="N18" i="1"/>
  <c r="O18" i="1"/>
  <c r="L18" i="1"/>
  <c r="M18" i="1"/>
  <c r="D19" i="1"/>
  <c r="G19" i="1"/>
  <c r="R19" i="1"/>
  <c r="S19" i="1"/>
  <c r="C19" i="1"/>
  <c r="F19" i="1"/>
  <c r="Q19" i="1"/>
  <c r="E19" i="1"/>
  <c r="I19" i="1"/>
  <c r="P19" i="1"/>
  <c r="H19" i="1"/>
  <c r="O7" i="1"/>
  <c r="N7" i="1"/>
  <c r="J18" i="1"/>
  <c r="O14" i="1"/>
  <c r="N14" i="1"/>
  <c r="K7" i="1"/>
  <c r="J14" i="1"/>
  <c r="L14" i="1"/>
  <c r="M14" i="1"/>
  <c r="F15" i="1"/>
  <c r="E15" i="1"/>
  <c r="C15" i="1"/>
  <c r="D15" i="1"/>
  <c r="H15" i="1"/>
  <c r="J15" i="1"/>
  <c r="G15" i="1"/>
  <c r="I15" i="1"/>
  <c r="K14" i="1"/>
  <c r="F8" i="1"/>
  <c r="E8" i="1"/>
  <c r="D8" i="1"/>
  <c r="C8" i="1"/>
  <c r="G8" i="1"/>
  <c r="I8" i="1"/>
  <c r="H8" i="1"/>
  <c r="L7" i="1"/>
  <c r="M7" i="1"/>
  <c r="J7" i="1"/>
  <c r="K19" i="1"/>
  <c r="L19" i="1"/>
  <c r="M19" i="1"/>
  <c r="O8" i="1"/>
  <c r="N8" i="1"/>
  <c r="J19" i="1"/>
  <c r="O15" i="1"/>
  <c r="N15" i="1"/>
  <c r="O19" i="1"/>
  <c r="N19" i="1"/>
  <c r="K15" i="1"/>
  <c r="F16" i="1"/>
  <c r="D16" i="1"/>
  <c r="I16" i="1"/>
  <c r="C16" i="1"/>
  <c r="E16" i="1"/>
  <c r="H16" i="1"/>
  <c r="G16" i="1"/>
  <c r="K16" i="1"/>
  <c r="L15" i="1"/>
  <c r="M15" i="1"/>
  <c r="J8" i="1"/>
  <c r="K8" i="1"/>
  <c r="L8" i="1"/>
  <c r="M8" i="1"/>
  <c r="E9" i="1"/>
  <c r="D9" i="1"/>
  <c r="C9" i="1"/>
  <c r="F9" i="1"/>
  <c r="G9" i="1"/>
  <c r="I9" i="1"/>
  <c r="H9" i="1"/>
  <c r="O16" i="1"/>
  <c r="N16" i="1"/>
  <c r="O9" i="1"/>
  <c r="N9" i="1"/>
  <c r="J16" i="1"/>
  <c r="L16" i="1"/>
  <c r="M16" i="1"/>
  <c r="J9" i="1"/>
  <c r="M9" i="1"/>
  <c r="L9" i="1"/>
  <c r="F10" i="1"/>
  <c r="E10" i="1"/>
  <c r="C10" i="1"/>
  <c r="G10" i="1"/>
  <c r="D10" i="1"/>
  <c r="I10" i="1"/>
  <c r="H10" i="1"/>
  <c r="K9" i="1"/>
  <c r="O10" i="1"/>
  <c r="N10" i="1"/>
  <c r="J10" i="1"/>
  <c r="L10" i="1"/>
  <c r="M10" i="1"/>
  <c r="F11" i="1"/>
  <c r="G11" i="1"/>
  <c r="E11" i="1"/>
  <c r="C11" i="1"/>
  <c r="D11" i="1"/>
  <c r="I11" i="1"/>
  <c r="H11" i="1"/>
  <c r="K10" i="1"/>
  <c r="O11" i="1"/>
  <c r="N11" i="1"/>
  <c r="K11" i="1"/>
  <c r="J11" i="1"/>
  <c r="L11" i="1"/>
  <c r="M11" i="1"/>
</calcChain>
</file>

<file path=xl/sharedStrings.xml><?xml version="1.0" encoding="utf-8"?>
<sst xmlns="http://schemas.openxmlformats.org/spreadsheetml/2006/main" count="29" uniqueCount="17">
  <si>
    <t>Bedarf A</t>
  </si>
  <si>
    <t>Bedarf B</t>
  </si>
  <si>
    <t xml:space="preserve">Leistung A/B </t>
  </si>
  <si>
    <t>Menge</t>
  </si>
  <si>
    <t>Bedarf A erfüllbar</t>
  </si>
  <si>
    <t>Bedarf B erfüllbar</t>
  </si>
  <si>
    <t>A</t>
  </si>
  <si>
    <t>B</t>
  </si>
  <si>
    <t>Gleichverteilung</t>
  </si>
  <si>
    <t>Beide Bedarfe erfüllbar</t>
  </si>
  <si>
    <t>Gerechte Mengen (nach verschiedenen Prinzipien)</t>
  </si>
  <si>
    <t>Relativ zum Bedarf</t>
  </si>
  <si>
    <t>Nach Leistung</t>
  </si>
  <si>
    <t>Mitelwert Leistung und Bedarf</t>
  </si>
  <si>
    <t>Erst Bedarfe, dann Leistung</t>
  </si>
  <si>
    <t>Niedrigste Bedarfe zuerst</t>
  </si>
  <si>
    <t>Gleiche Distanz zum Bedarf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</si>
</sst>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 xr3:uid="{AEA406A1-0E4B-5B11-9CD5-51D6E497D94C}">
      <pane xSplit="2" ySplit="4" topLeftCell="C5" activePane="bottomRight" state="frozen"/>
      <selection pane="bottomLeft" activeCell="A5" sqref="A5"/>
      <selection pane="topRight" activeCell="B1" sqref="B1"/>
      <selection pane="bottomRight" activeCell="B5" sqref="B5"/>
    </sheetView>
  </sheetViews>
  <sheetFormatPr defaultColWidth="10.76171875" defaultRowHeight="15" x14ac:dyDescent="0.2"/>
  <cols>
    <col min="1" max="1" width="0" hidden="1" customWidth="1"/>
    <col min="5" max="5" width="17.08203125" customWidth="1"/>
  </cols>
  <sheetData>
    <row r="1" spans="1:19" x14ac:dyDescent="0.2">
      <c r="C1" t="s">
        <v>0</v>
      </c>
      <c r="D1" t="s">
        <v>1</v>
      </c>
      <c r="E1" t="s">
        <v>2</v>
      </c>
    </row>
    <row r="2" spans="1:19" x14ac:dyDescent="0.2">
      <c r="C2">
        <v>500</v>
      </c>
      <c r="D2">
        <v>1000</v>
      </c>
      <c r="E2">
        <v>4</v>
      </c>
      <c r="F2" s="3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2" customFormat="1" ht="31.5" customHeight="1" x14ac:dyDescent="0.2">
      <c r="F3" s="4" t="s">
        <v>11</v>
      </c>
      <c r="G3" s="4"/>
      <c r="H3" s="4" t="s">
        <v>12</v>
      </c>
      <c r="I3" s="4"/>
      <c r="J3" s="4" t="s">
        <v>13</v>
      </c>
      <c r="K3" s="4"/>
      <c r="L3" s="4" t="s">
        <v>14</v>
      </c>
      <c r="M3" s="4"/>
      <c r="N3" s="4" t="s">
        <v>15</v>
      </c>
      <c r="O3" s="4"/>
      <c r="P3" s="4" t="s">
        <v>16</v>
      </c>
      <c r="Q3" s="4"/>
      <c r="R3" s="4" t="s">
        <v>8</v>
      </c>
      <c r="S3" s="4"/>
    </row>
    <row r="4" spans="1:19" s="2" customFormat="1" ht="27.75" x14ac:dyDescent="0.2">
      <c r="B4" s="2" t="s">
        <v>3</v>
      </c>
      <c r="C4" s="2" t="s">
        <v>4</v>
      </c>
      <c r="D4" s="2" t="s">
        <v>5</v>
      </c>
      <c r="E4" s="2" t="s">
        <v>9</v>
      </c>
      <c r="F4" s="2" t="s">
        <v>6</v>
      </c>
      <c r="G4" s="2" t="s">
        <v>7</v>
      </c>
      <c r="H4" s="2" t="s">
        <v>6</v>
      </c>
      <c r="I4" s="2" t="s">
        <v>7</v>
      </c>
      <c r="J4" s="2" t="s">
        <v>6</v>
      </c>
      <c r="K4" s="2" t="s">
        <v>7</v>
      </c>
      <c r="L4" s="2" t="s">
        <v>6</v>
      </c>
      <c r="M4" s="2" t="s">
        <v>7</v>
      </c>
      <c r="N4" s="2" t="s">
        <v>6</v>
      </c>
      <c r="O4" s="2" t="s">
        <v>7</v>
      </c>
      <c r="P4" s="2" t="s">
        <v>6</v>
      </c>
      <c r="Q4" s="2" t="s">
        <v>7</v>
      </c>
      <c r="R4" s="2" t="s">
        <v>6</v>
      </c>
      <c r="S4" s="2" t="s">
        <v>7</v>
      </c>
    </row>
    <row r="5" spans="1:19" x14ac:dyDescent="0.2">
      <c r="B5">
        <v>30</v>
      </c>
      <c r="C5" s="1">
        <f>IF(B5&gt;=$C$2,1,0)</f>
        <v>0</v>
      </c>
      <c r="D5" s="1">
        <f>IF(B5&gt;=$D$2,1,0)</f>
        <v>0</v>
      </c>
      <c r="E5" s="1">
        <f>IF(B5&gt;=($C$2+$D$2),1,0)</f>
        <v>0</v>
      </c>
      <c r="F5" s="1">
        <f>$B5/(1+($D$2/$C$2))</f>
        <v>10</v>
      </c>
      <c r="G5" s="1">
        <f>$B5/(1+($C$2/$D$2))</f>
        <v>20</v>
      </c>
      <c r="H5" s="1">
        <f>$B5/(1+1/$E$2)</f>
        <v>24</v>
      </c>
      <c r="I5" s="1">
        <f>$B5/(1+$E$2)</f>
        <v>6</v>
      </c>
      <c r="J5" s="1">
        <f t="shared" ref="J5:J16" si="0">(F5+H5)/2</f>
        <v>17</v>
      </c>
      <c r="K5" s="1">
        <f t="shared" ref="K5:K15" si="1">(G5+I5)/2</f>
        <v>13</v>
      </c>
      <c r="L5" s="1">
        <f>IF($E5=0,F5,C$2+(($B5-SUM($C$2:$D$2))/(1+1/$E$2)))</f>
        <v>10</v>
      </c>
      <c r="M5" s="1">
        <f>IF($E5=0,G5,D$2+(($B5-SUM($C$2:$D$2))/(1+$E$2)))</f>
        <v>20</v>
      </c>
      <c r="N5">
        <f>IF(D5=0,B5,$C$2)</f>
        <v>30</v>
      </c>
      <c r="O5">
        <f>IF(D5=0,0,MIN(B5-$C$2,$D$2))</f>
        <v>0</v>
      </c>
      <c r="P5">
        <f>MIN(MAX($B5/2+($C$2-$D$2)/2,0),$B5)</f>
        <v>0</v>
      </c>
      <c r="Q5">
        <f>MIN(MAX($B5/2+($D$2-$C$2)/2,0),$B5)</f>
        <v>30</v>
      </c>
      <c r="R5">
        <f>$B5/2</f>
        <v>15</v>
      </c>
      <c r="S5">
        <f>$B5/2</f>
        <v>15</v>
      </c>
    </row>
    <row r="6" spans="1:19" x14ac:dyDescent="0.2">
      <c r="A6">
        <v>4</v>
      </c>
      <c r="B6">
        <f>B5+A6*30</f>
        <v>150</v>
      </c>
      <c r="C6" s="1">
        <f>IF(B6&gt;=$C$2,1,0)</f>
        <v>0</v>
      </c>
      <c r="D6" s="1">
        <f>IF(B6&gt;=$D$2,1,0)</f>
        <v>0</v>
      </c>
      <c r="E6" s="1">
        <f>IF(B6&gt;=($C$2+$D$2),1,0)</f>
        <v>0</v>
      </c>
      <c r="F6" s="1">
        <f>$B6/(1+($D$2/$C$2))</f>
        <v>50</v>
      </c>
      <c r="G6" s="1">
        <f>$B6/(1+($C$2/$D$2))</f>
        <v>100</v>
      </c>
      <c r="H6" s="1">
        <f>$B6/(1+1/$E$2)</f>
        <v>120</v>
      </c>
      <c r="I6" s="1">
        <f>$B6/(1+$E$2)</f>
        <v>30</v>
      </c>
      <c r="J6" s="1">
        <f t="shared" si="0"/>
        <v>85</v>
      </c>
      <c r="K6" s="1">
        <f t="shared" si="1"/>
        <v>65</v>
      </c>
      <c r="L6" s="1">
        <f>IF($E6=0,F6,C$2+(($B6-SUM($C$2:$D$2))/(1+1/$E$2)))</f>
        <v>50</v>
      </c>
      <c r="M6" s="1">
        <f>IF($E6=0,G6,D$2+(($B6-SUM($C$2:$D$2))/(1+$E$2)))</f>
        <v>100</v>
      </c>
      <c r="N6">
        <f>IF(D6=0,B6,$C$2)</f>
        <v>150</v>
      </c>
      <c r="O6">
        <f>IF(D6=0,0,MIN(B6-$C$2,$D$2))</f>
        <v>0</v>
      </c>
      <c r="P6">
        <f>MIN(MAX($B6/2+($C$2-$D$2)/2,0),$B6)</f>
        <v>0</v>
      </c>
      <c r="Q6">
        <f>MIN(MAX($B6/2+($D$2-$C$2)/2,0),$B6)</f>
        <v>150</v>
      </c>
      <c r="R6">
        <f t="shared" ref="R6:S19" si="2">$B6/2</f>
        <v>75</v>
      </c>
      <c r="S6">
        <f t="shared" si="2"/>
        <v>75</v>
      </c>
    </row>
    <row r="7" spans="1:19" x14ac:dyDescent="0.2">
      <c r="A7">
        <v>5</v>
      </c>
      <c r="B7">
        <f t="shared" ref="B7:B16" si="3">B6+A7*30</f>
        <v>300</v>
      </c>
      <c r="C7" s="1">
        <f>IF(B7&gt;=$C$2,1,0)</f>
        <v>0</v>
      </c>
      <c r="D7" s="1">
        <f>IF(B7&gt;=$D$2,1,0)</f>
        <v>0</v>
      </c>
      <c r="E7" s="1">
        <f>IF(B7&gt;=($C$2+$D$2),1,0)</f>
        <v>0</v>
      </c>
      <c r="F7" s="1">
        <f>$B7/(1+($D$2/$C$2))</f>
        <v>100</v>
      </c>
      <c r="G7" s="1">
        <f>$B7/(1+($C$2/$D$2))</f>
        <v>200</v>
      </c>
      <c r="H7" s="1">
        <f>$B7/(1+1/$E$2)</f>
        <v>240</v>
      </c>
      <c r="I7" s="1">
        <f>$B7/(1+$E$2)</f>
        <v>60</v>
      </c>
      <c r="J7" s="1">
        <f t="shared" si="0"/>
        <v>170</v>
      </c>
      <c r="K7" s="1">
        <f t="shared" si="1"/>
        <v>130</v>
      </c>
      <c r="L7" s="1">
        <f>IF($E7=0,F7,C$2+(($B7-SUM($C$2:$D$2))/(1+1/$E$2)))</f>
        <v>100</v>
      </c>
      <c r="M7" s="1">
        <f>IF($E7=0,G7,D$2+(($B7-SUM($C$2:$D$2))/(1+$E$2)))</f>
        <v>200</v>
      </c>
      <c r="N7">
        <f>IF(D7=0,B7,$C$2)</f>
        <v>300</v>
      </c>
      <c r="O7">
        <f>IF(D7=0,0,MIN(B7-$C$2,$D$2))</f>
        <v>0</v>
      </c>
      <c r="P7">
        <f>MIN(MAX($B7/2+($C$2-$D$2)/2,0),$B7)</f>
        <v>0</v>
      </c>
      <c r="Q7">
        <f>MIN(MAX($B7/2+($D$2-$C$2)/2,0),$B7)</f>
        <v>300</v>
      </c>
      <c r="R7">
        <f t="shared" si="2"/>
        <v>150</v>
      </c>
      <c r="S7">
        <f t="shared" si="2"/>
        <v>150</v>
      </c>
    </row>
    <row r="8" spans="1:19" x14ac:dyDescent="0.2">
      <c r="A8">
        <v>6</v>
      </c>
      <c r="B8">
        <f t="shared" si="3"/>
        <v>480</v>
      </c>
      <c r="C8" s="1">
        <f>IF(B8&gt;=$C$2,1,0)</f>
        <v>0</v>
      </c>
      <c r="D8" s="1">
        <f>IF(B8&gt;=$D$2,1,0)</f>
        <v>0</v>
      </c>
      <c r="E8" s="1">
        <f>IF(B8&gt;=($C$2+$D$2),1,0)</f>
        <v>0</v>
      </c>
      <c r="F8" s="1">
        <f>$B8/(1+($D$2/$C$2))</f>
        <v>160</v>
      </c>
      <c r="G8" s="1">
        <f>$B8/(1+($C$2/$D$2))</f>
        <v>320</v>
      </c>
      <c r="H8" s="1">
        <f>$B8/(1+1/$E$2)</f>
        <v>384</v>
      </c>
      <c r="I8" s="1">
        <f>$B8/(1+$E$2)</f>
        <v>96</v>
      </c>
      <c r="J8" s="1">
        <f t="shared" si="0"/>
        <v>272</v>
      </c>
      <c r="K8" s="1">
        <f t="shared" si="1"/>
        <v>208</v>
      </c>
      <c r="L8" s="1">
        <f>IF($E8=0,F8,C$2+(($B8-SUM($C$2:$D$2))/(1+1/$E$2)))</f>
        <v>160</v>
      </c>
      <c r="M8" s="1">
        <f>IF($E8=0,G8,D$2+(($B8-SUM($C$2:$D$2))/(1+$E$2)))</f>
        <v>320</v>
      </c>
      <c r="N8">
        <f>IF(D8=0,B8,$C$2)</f>
        <v>480</v>
      </c>
      <c r="O8">
        <f>IF(D8=0,0,MIN(B8-$C$2,$D$2))</f>
        <v>0</v>
      </c>
      <c r="P8">
        <f>MIN(MAX($B8/2+($C$2-$D$2)/2,0),$B8)</f>
        <v>0</v>
      </c>
      <c r="Q8">
        <f>MIN(MAX($B8/2+($D$2-$C$2)/2,0),$B8)</f>
        <v>480</v>
      </c>
      <c r="R8">
        <f t="shared" si="2"/>
        <v>240</v>
      </c>
      <c r="S8">
        <f t="shared" si="2"/>
        <v>240</v>
      </c>
    </row>
    <row r="9" spans="1:19" x14ac:dyDescent="0.2">
      <c r="A9">
        <v>7</v>
      </c>
      <c r="B9">
        <f t="shared" si="3"/>
        <v>690</v>
      </c>
      <c r="C9" s="1">
        <f>IF(B9&gt;=$C$2,1,0)</f>
        <v>1</v>
      </c>
      <c r="D9" s="1">
        <f>IF(B9&gt;=$D$2,1,0)</f>
        <v>0</v>
      </c>
      <c r="E9" s="1">
        <f>IF(B9&gt;=($C$2+$D$2),1,0)</f>
        <v>0</v>
      </c>
      <c r="F9" s="1">
        <f>$B9/(1+($D$2/$C$2))</f>
        <v>230</v>
      </c>
      <c r="G9" s="1">
        <f>$B9/(1+($C$2/$D$2))</f>
        <v>460</v>
      </c>
      <c r="H9" s="1">
        <f>$B9/(1+1/$E$2)</f>
        <v>552</v>
      </c>
      <c r="I9" s="1">
        <f>$B9/(1+$E$2)</f>
        <v>138</v>
      </c>
      <c r="J9" s="1">
        <f t="shared" si="0"/>
        <v>391</v>
      </c>
      <c r="K9" s="1">
        <f t="shared" si="1"/>
        <v>299</v>
      </c>
      <c r="L9" s="1">
        <f>IF($E9=0,F9,C$2+(($B9-SUM($C$2:$D$2))/(1+1/$E$2)))</f>
        <v>230</v>
      </c>
      <c r="M9" s="1">
        <f>IF($E9=0,G9,D$2+(($B9-SUM($C$2:$D$2))/(1+$E$2)))</f>
        <v>460</v>
      </c>
      <c r="N9">
        <f>IF(D9=0,B9,$C$2)</f>
        <v>690</v>
      </c>
      <c r="O9">
        <f>IF(D9=0,0,MIN(B9-$C$2,$D$2))</f>
        <v>0</v>
      </c>
      <c r="P9">
        <f>MIN(MAX($B9/2+($C$2-$D$2)/2,0),$B9)</f>
        <v>95</v>
      </c>
      <c r="Q9">
        <f>MIN(MAX($B9/2+($D$2-$C$2)/2,0),$B9)</f>
        <v>595</v>
      </c>
      <c r="R9">
        <f t="shared" si="2"/>
        <v>345</v>
      </c>
      <c r="S9">
        <f t="shared" si="2"/>
        <v>345</v>
      </c>
    </row>
    <row r="10" spans="1:19" x14ac:dyDescent="0.2">
      <c r="A10">
        <v>8</v>
      </c>
      <c r="B10">
        <f t="shared" si="3"/>
        <v>930</v>
      </c>
      <c r="C10" s="1">
        <f>IF(B10&gt;=$C$2,1,0)</f>
        <v>1</v>
      </c>
      <c r="D10" s="1">
        <f>IF(B10&gt;=$D$2,1,0)</f>
        <v>0</v>
      </c>
      <c r="E10" s="1">
        <f>IF(B10&gt;=($C$2+$D$2),1,0)</f>
        <v>0</v>
      </c>
      <c r="F10" s="1">
        <f>$B10/(1+($D$2/$C$2))</f>
        <v>310</v>
      </c>
      <c r="G10" s="1">
        <f>$B10/(1+($C$2/$D$2))</f>
        <v>620</v>
      </c>
      <c r="H10" s="1">
        <f>$B10/(1+1/$E$2)</f>
        <v>744</v>
      </c>
      <c r="I10" s="1">
        <f>$B10/(1+$E$2)</f>
        <v>186</v>
      </c>
      <c r="J10" s="1">
        <f t="shared" si="0"/>
        <v>527</v>
      </c>
      <c r="K10" s="1">
        <f t="shared" si="1"/>
        <v>403</v>
      </c>
      <c r="L10" s="1">
        <f>IF($E10=0,F10,C$2+(($B10-SUM($C$2:$D$2))/(1+1/$E$2)))</f>
        <v>310</v>
      </c>
      <c r="M10" s="1">
        <f>IF($E10=0,G10,D$2+(($B10-SUM($C$2:$D$2))/(1+$E$2)))</f>
        <v>620</v>
      </c>
      <c r="N10">
        <f>IF(D10=0,B10,$C$2)</f>
        <v>930</v>
      </c>
      <c r="O10">
        <f>IF(D10=0,0,MIN(B10-$C$2,$D$2))</f>
        <v>0</v>
      </c>
      <c r="P10">
        <f>MIN(MAX($B10/2+($C$2-$D$2)/2,0),$B10)</f>
        <v>215</v>
      </c>
      <c r="Q10">
        <f>MIN(MAX($B10/2+($D$2-$C$2)/2,0),$B10)</f>
        <v>715</v>
      </c>
      <c r="R10">
        <f t="shared" si="2"/>
        <v>465</v>
      </c>
      <c r="S10">
        <f t="shared" si="2"/>
        <v>465</v>
      </c>
    </row>
    <row r="11" spans="1:19" x14ac:dyDescent="0.2">
      <c r="A11">
        <v>9</v>
      </c>
      <c r="B11">
        <f t="shared" si="3"/>
        <v>1200</v>
      </c>
      <c r="C11" s="1">
        <f>IF(B11&gt;=$C$2,1,0)</f>
        <v>1</v>
      </c>
      <c r="D11" s="1">
        <f>IF(B11&gt;=$D$2,1,0)</f>
        <v>1</v>
      </c>
      <c r="E11" s="1">
        <f>IF(B11&gt;=($C$2+$D$2),1,0)</f>
        <v>0</v>
      </c>
      <c r="F11" s="1">
        <f>$B11/(1+($D$2/$C$2))</f>
        <v>400</v>
      </c>
      <c r="G11" s="1">
        <f>$B11/(1+($C$2/$D$2))</f>
        <v>800</v>
      </c>
      <c r="H11" s="1">
        <f>$B11/(1+1/$E$2)</f>
        <v>960</v>
      </c>
      <c r="I11" s="1">
        <f>$B11/(1+$E$2)</f>
        <v>240</v>
      </c>
      <c r="J11" s="1">
        <f t="shared" si="0"/>
        <v>680</v>
      </c>
      <c r="K11" s="1">
        <f t="shared" si="1"/>
        <v>520</v>
      </c>
      <c r="L11" s="1">
        <f>IF($E11=0,F11,C$2+(($B11-SUM($C$2:$D$2))/(1+1/$E$2)))</f>
        <v>400</v>
      </c>
      <c r="M11" s="1">
        <f>IF($E11=0,G11,D$2+(($B11-SUM($C$2:$D$2))/(1+$E$2)))</f>
        <v>800</v>
      </c>
      <c r="N11">
        <f>IF(D11=0,B11,$C$2)</f>
        <v>500</v>
      </c>
      <c r="O11">
        <f>IF(D11=0,0,MIN(B11-$C$2,$D$2))</f>
        <v>700</v>
      </c>
      <c r="P11">
        <f>MIN(MAX($B11/2+($C$2-$D$2)/2,0),$B11)</f>
        <v>350</v>
      </c>
      <c r="Q11">
        <f>MIN(MAX($B11/2+($D$2-$C$2)/2,0),$B11)</f>
        <v>850</v>
      </c>
      <c r="R11">
        <f t="shared" si="2"/>
        <v>600</v>
      </c>
      <c r="S11">
        <f t="shared" si="2"/>
        <v>600</v>
      </c>
    </row>
    <row r="12" spans="1:19" x14ac:dyDescent="0.2">
      <c r="A12">
        <v>10</v>
      </c>
      <c r="B12">
        <f t="shared" si="3"/>
        <v>1500</v>
      </c>
      <c r="C12" s="1">
        <f>IF(B12&gt;=$C$2,1,0)</f>
        <v>1</v>
      </c>
      <c r="D12" s="1">
        <f>IF(B12&gt;=$D$2,1,0)</f>
        <v>1</v>
      </c>
      <c r="E12" s="1">
        <f>IF(B12&gt;=($C$2+$D$2),1,0)</f>
        <v>1</v>
      </c>
      <c r="F12" s="1">
        <f>$B12/(1+($D$2/$C$2))</f>
        <v>500</v>
      </c>
      <c r="G12" s="1">
        <f>$B12/(1+($C$2/$D$2))</f>
        <v>1000</v>
      </c>
      <c r="H12" s="1">
        <f>$B12/(1+1/$E$2)</f>
        <v>1200</v>
      </c>
      <c r="I12" s="1">
        <f>$B12/(1+$E$2)</f>
        <v>300</v>
      </c>
      <c r="J12" s="1">
        <f t="shared" si="0"/>
        <v>850</v>
      </c>
      <c r="K12" s="1">
        <f t="shared" si="1"/>
        <v>650</v>
      </c>
      <c r="L12" s="1">
        <f>IF($E12=0,F12,C$2+(($B12-SUM($C$2:$D$2))/(1+1/$E$2)))</f>
        <v>500</v>
      </c>
      <c r="M12" s="1">
        <f>IF($E12=0,G12,D$2+(($B12-SUM($C$2:$D$2))/(1+$E$2)))</f>
        <v>1000</v>
      </c>
      <c r="N12">
        <f>IF(D12=0,B12,$C$2)</f>
        <v>500</v>
      </c>
      <c r="O12">
        <f>IF(D12=0,0,MIN(B12-$C$2,$D$2))</f>
        <v>1000</v>
      </c>
      <c r="P12">
        <f>MIN(MAX($B12/2+($C$2-$D$2)/2,0),$B12)</f>
        <v>500</v>
      </c>
      <c r="Q12">
        <f>MIN(MAX($B12/2+($D$2-$C$2)/2,0),$B12)</f>
        <v>1000</v>
      </c>
      <c r="R12">
        <f t="shared" si="2"/>
        <v>750</v>
      </c>
      <c r="S12">
        <f t="shared" si="2"/>
        <v>750</v>
      </c>
    </row>
    <row r="13" spans="1:19" x14ac:dyDescent="0.2">
      <c r="A13">
        <v>11</v>
      </c>
      <c r="B13">
        <f>B12+A13*30</f>
        <v>1830</v>
      </c>
      <c r="C13">
        <f>IF(B13&gt;=$C$2,1,0)</f>
        <v>1</v>
      </c>
      <c r="D13">
        <f>IF(B13&gt;=$D$2,1,0)</f>
        <v>1</v>
      </c>
      <c r="E13">
        <f>IF(B13&gt;=($C$2+$D$2),1,0)</f>
        <v>1</v>
      </c>
      <c r="F13">
        <f>$B13/(1+($D$2/$C$2))</f>
        <v>610</v>
      </c>
      <c r="G13">
        <f>$B13/(1+($C$2/$D$2))</f>
        <v>1220</v>
      </c>
      <c r="H13">
        <f>$B13/(1+1/$E$2)</f>
        <v>1464</v>
      </c>
      <c r="I13">
        <f>$B13/(1+$E$2)</f>
        <v>366</v>
      </c>
      <c r="J13">
        <f t="shared" si="0"/>
        <v>1037</v>
      </c>
      <c r="K13">
        <f t="shared" si="1"/>
        <v>793</v>
      </c>
      <c r="L13">
        <f>IF($E13=0,F13,C$2+(($B13-SUM($C$2:$D$2))/(1+1/$E$2)))</f>
        <v>764</v>
      </c>
      <c r="M13">
        <f>IF($E13=0,G13,D$2+(($B13-SUM($C$2:$D$2))/(1+$E$2)))</f>
        <v>1066</v>
      </c>
      <c r="N13">
        <f>IF(D13=0,B13,$C$2)</f>
        <v>500</v>
      </c>
      <c r="O13">
        <f>IF(D13=0,0,MIN(B13-$C$2,$D$2))</f>
        <v>1000</v>
      </c>
      <c r="P13">
        <f>MIN(MAX($B13/2+($C$2-$D$2)/2,0),$B13)</f>
        <v>665</v>
      </c>
      <c r="Q13">
        <f>MIN(MAX($B13/2+($D$2-$C$2)/2,0),$B13)</f>
        <v>1165</v>
      </c>
      <c r="R13">
        <f t="shared" si="2"/>
        <v>915</v>
      </c>
      <c r="S13">
        <f t="shared" si="2"/>
        <v>915</v>
      </c>
    </row>
    <row r="14" spans="1:19" x14ac:dyDescent="0.2">
      <c r="A14">
        <v>12</v>
      </c>
      <c r="B14">
        <f t="shared" si="3"/>
        <v>2190</v>
      </c>
      <c r="C14">
        <f>IF(B14&gt;=$C$2,1,0)</f>
        <v>1</v>
      </c>
      <c r="D14">
        <f>IF(B14&gt;=$D$2,1,0)</f>
        <v>1</v>
      </c>
      <c r="E14">
        <f>IF(B14&gt;=($C$2+$D$2),1,0)</f>
        <v>1</v>
      </c>
      <c r="F14">
        <f>$B14/(1+($D$2/$C$2))</f>
        <v>730</v>
      </c>
      <c r="G14">
        <f>$B14/(1+($C$2/$D$2))</f>
        <v>1460</v>
      </c>
      <c r="H14">
        <f>$B14/(1+1/$E$2)</f>
        <v>1752</v>
      </c>
      <c r="I14">
        <f>$B14/(1+$E$2)</f>
        <v>438</v>
      </c>
      <c r="J14">
        <f t="shared" si="0"/>
        <v>1241</v>
      </c>
      <c r="K14">
        <f t="shared" si="1"/>
        <v>949</v>
      </c>
      <c r="L14">
        <f>IF($E14=0,F14,C$2+(($B14-SUM($C$2:$D$2))/(1+1/$E$2)))</f>
        <v>1052</v>
      </c>
      <c r="M14">
        <f>IF($E14=0,G14,D$2+(($B14-SUM($C$2:$D$2))/(1+$E$2)))</f>
        <v>1138</v>
      </c>
      <c r="N14">
        <f>IF(D14=0,B14,$C$2)</f>
        <v>500</v>
      </c>
      <c r="O14">
        <f>IF(D14=0,0,MIN(B14-$C$2,$D$2))</f>
        <v>1000</v>
      </c>
      <c r="P14">
        <f>MIN(MAX($B14/2+($C$2-$D$2)/2,0),$B14)</f>
        <v>845</v>
      </c>
      <c r="Q14">
        <f>MIN(MAX($B14/2+($D$2-$C$2)/2,0),$B14)</f>
        <v>1345</v>
      </c>
      <c r="R14">
        <f t="shared" si="2"/>
        <v>1095</v>
      </c>
      <c r="S14">
        <f t="shared" si="2"/>
        <v>1095</v>
      </c>
    </row>
    <row r="15" spans="1:19" x14ac:dyDescent="0.2">
      <c r="A15">
        <v>13</v>
      </c>
      <c r="B15">
        <f t="shared" si="3"/>
        <v>2580</v>
      </c>
      <c r="C15">
        <f>IF(B15&gt;=$C$2,1,0)</f>
        <v>1</v>
      </c>
      <c r="D15">
        <f>IF(B15&gt;=$D$2,1,0)</f>
        <v>1</v>
      </c>
      <c r="E15">
        <f>IF(B15&gt;=($C$2+$D$2),1,0)</f>
        <v>1</v>
      </c>
      <c r="F15">
        <f>$B15/(1+($D$2/$C$2))</f>
        <v>860</v>
      </c>
      <c r="G15">
        <f>$B15/(1+($C$2/$D$2))</f>
        <v>1720</v>
      </c>
      <c r="H15">
        <f>$B15/(1+1/$E$2)</f>
        <v>2064</v>
      </c>
      <c r="I15">
        <f>$B15/(1+$E$2)</f>
        <v>516</v>
      </c>
      <c r="J15">
        <f t="shared" si="0"/>
        <v>1462</v>
      </c>
      <c r="K15">
        <f t="shared" si="1"/>
        <v>1118</v>
      </c>
      <c r="L15">
        <f>IF($E15=0,F15,C$2+(($B15-SUM($C$2:$D$2))/(1+1/$E$2)))</f>
        <v>1364</v>
      </c>
      <c r="M15">
        <f>IF($E15=0,G15,D$2+(($B15-SUM($C$2:$D$2))/(1+$E$2)))</f>
        <v>1216</v>
      </c>
      <c r="N15">
        <f>IF(D15=0,B15,$C$2)</f>
        <v>500</v>
      </c>
      <c r="O15">
        <f>IF(D15=0,0,MIN(B15-$C$2,$D$2))</f>
        <v>1000</v>
      </c>
      <c r="P15">
        <f>MIN(MAX($B15/2+($C$2-$D$2)/2,0),$B15)</f>
        <v>1040</v>
      </c>
      <c r="Q15">
        <f>MIN(MAX($B15/2+($D$2-$C$2)/2,0),$B15)</f>
        <v>1540</v>
      </c>
      <c r="R15">
        <f t="shared" si="2"/>
        <v>1290</v>
      </c>
      <c r="S15">
        <f t="shared" si="2"/>
        <v>1290</v>
      </c>
    </row>
    <row r="16" spans="1:19" x14ac:dyDescent="0.2">
      <c r="A16">
        <v>14</v>
      </c>
      <c r="B16">
        <f t="shared" si="3"/>
        <v>3000</v>
      </c>
      <c r="C16">
        <f>IF(B16&gt;=$C$2,1,0)</f>
        <v>1</v>
      </c>
      <c r="D16">
        <f>IF(B16&gt;=$D$2,1,0)</f>
        <v>1</v>
      </c>
      <c r="E16">
        <f>IF(B16&gt;=($C$2+$D$2),1,0)</f>
        <v>1</v>
      </c>
      <c r="F16">
        <f>$B16/(1+($D$2/$C$2))</f>
        <v>1000</v>
      </c>
      <c r="G16">
        <f>$B16/(1+($C$2/$D$2))</f>
        <v>2000</v>
      </c>
      <c r="H16">
        <f>$B16/(1+1/$E$2)</f>
        <v>2400</v>
      </c>
      <c r="I16">
        <f>$B16/(1+$E$2)</f>
        <v>600</v>
      </c>
      <c r="J16">
        <f t="shared" si="0"/>
        <v>1700</v>
      </c>
      <c r="K16">
        <f>(G16+I16)/2</f>
        <v>1300</v>
      </c>
      <c r="L16">
        <f>IF($E16=0,F16,C$2+(($B16-SUM($C$2:$D$2))/(1+1/$E$2)))</f>
        <v>1700</v>
      </c>
      <c r="M16">
        <f>IF($E16=0,G16,D$2+(($B16-SUM($C$2:$D$2))/(1+$E$2)))</f>
        <v>1300</v>
      </c>
      <c r="N16">
        <f>IF(D16=0,B16,$C$2)</f>
        <v>500</v>
      </c>
      <c r="O16">
        <f>IF(D16=0,0,MIN(B16-$C$2,$D$2))</f>
        <v>1000</v>
      </c>
      <c r="P16">
        <f>MIN(MAX($B16/2+($C$2-$D$2)/2,0),$B16)</f>
        <v>1250</v>
      </c>
      <c r="Q16">
        <f>MIN(MAX($B16/2+($D$2-$C$2)/2,0),$B16)</f>
        <v>1750</v>
      </c>
      <c r="R16">
        <f t="shared" si="2"/>
        <v>1500</v>
      </c>
      <c r="S16">
        <f t="shared" si="2"/>
        <v>1500</v>
      </c>
    </row>
    <row r="17" spans="1:19" x14ac:dyDescent="0.2">
      <c r="A17">
        <v>15</v>
      </c>
      <c r="B17">
        <f>B16+A17*30</f>
        <v>3450</v>
      </c>
      <c r="C17" s="1">
        <f>IF(B17&gt;=$C$2,1,0)</f>
        <v>1</v>
      </c>
      <c r="D17" s="1">
        <f>IF(B17&gt;=$D$2,1,0)</f>
        <v>1</v>
      </c>
      <c r="E17" s="1">
        <f>IF(B17&gt;=($C$2+$D$2),1,0)</f>
        <v>1</v>
      </c>
      <c r="F17" s="1">
        <f>$B17/(1+($D$2/$C$2))</f>
        <v>1150</v>
      </c>
      <c r="G17" s="1">
        <f>$B17/(1+($C$2/$D$2))</f>
        <v>2300</v>
      </c>
      <c r="H17" s="1">
        <f>$B17/(1+1/$E$2)</f>
        <v>2760</v>
      </c>
      <c r="I17" s="1">
        <f>$B17/(1+$E$2)</f>
        <v>690</v>
      </c>
      <c r="J17" s="1">
        <f t="shared" ref="J17:J19" si="4">(F17+H17)/2</f>
        <v>1955</v>
      </c>
      <c r="K17" s="1">
        <f t="shared" ref="K17:K19" si="5">(G17+I17)/2</f>
        <v>1495</v>
      </c>
      <c r="L17" s="1">
        <f>IF($E17=0,F17,C$2+(($B17-SUM($C$2:$D$2))/(1+1/$E$2)))</f>
        <v>2060</v>
      </c>
      <c r="M17" s="1">
        <f>IF($E17=0,G17,D$2+(($B17-SUM($C$2:$D$2))/(1+$E$2)))</f>
        <v>1390</v>
      </c>
      <c r="N17">
        <f>IF(D17=0,B17,$C$2)</f>
        <v>500</v>
      </c>
      <c r="O17">
        <f>IF(D17=0,0,MIN(B17-$C$2,$D$2))</f>
        <v>1000</v>
      </c>
      <c r="P17">
        <f>MIN(MAX($B17/2+($C$2-$D$2)/2,0),$B17)</f>
        <v>1475</v>
      </c>
      <c r="Q17">
        <f>MIN(MAX($B17/2+($D$2-$C$2)/2,0),$B17)</f>
        <v>1975</v>
      </c>
      <c r="R17">
        <f t="shared" si="2"/>
        <v>1725</v>
      </c>
      <c r="S17">
        <f t="shared" si="2"/>
        <v>1725</v>
      </c>
    </row>
    <row r="18" spans="1:19" x14ac:dyDescent="0.2">
      <c r="A18">
        <v>16</v>
      </c>
      <c r="B18">
        <f t="shared" ref="B18:B19" si="6">B17+A18*30</f>
        <v>3930</v>
      </c>
      <c r="C18" s="1">
        <f>IF(B18&gt;=$C$2,1,0)</f>
        <v>1</v>
      </c>
      <c r="D18" s="1">
        <f>IF(B18&gt;=$D$2,1,0)</f>
        <v>1</v>
      </c>
      <c r="E18" s="1">
        <f>IF(B18&gt;=($C$2+$D$2),1,0)</f>
        <v>1</v>
      </c>
      <c r="F18" s="1">
        <f>$B18/(1+($D$2/$C$2))</f>
        <v>1310</v>
      </c>
      <c r="G18" s="1">
        <f>$B18/(1+($C$2/$D$2))</f>
        <v>2620</v>
      </c>
      <c r="H18" s="1">
        <f>$B18/(1+1/$E$2)</f>
        <v>3144</v>
      </c>
      <c r="I18" s="1">
        <f>$B18/(1+$E$2)</f>
        <v>786</v>
      </c>
      <c r="J18" s="1">
        <f t="shared" si="4"/>
        <v>2227</v>
      </c>
      <c r="K18" s="1">
        <f t="shared" si="5"/>
        <v>1703</v>
      </c>
      <c r="L18" s="1">
        <f>IF($E18=0,F18,C$2+(($B18-SUM($C$2:$D$2))/(1+1/$E$2)))</f>
        <v>2444</v>
      </c>
      <c r="M18" s="1">
        <f>IF($E18=0,G18,D$2+(($B18-SUM($C$2:$D$2))/(1+$E$2)))</f>
        <v>1486</v>
      </c>
      <c r="N18">
        <f>IF(D18=0,B18,$C$2)</f>
        <v>500</v>
      </c>
      <c r="O18">
        <f>IF(D18=0,0,MIN(B18-$C$2,$D$2))</f>
        <v>1000</v>
      </c>
      <c r="P18">
        <f>MIN(MAX($B18/2+($C$2-$D$2)/2,0),$B18)</f>
        <v>1715</v>
      </c>
      <c r="Q18">
        <f>MIN(MAX($B18/2+($D$2-$C$2)/2,0),$B18)</f>
        <v>2215</v>
      </c>
      <c r="R18">
        <f t="shared" si="2"/>
        <v>1965</v>
      </c>
      <c r="S18">
        <f t="shared" si="2"/>
        <v>1965</v>
      </c>
    </row>
    <row r="19" spans="1:19" x14ac:dyDescent="0.2">
      <c r="A19">
        <v>17</v>
      </c>
      <c r="B19">
        <f t="shared" si="6"/>
        <v>4440</v>
      </c>
      <c r="C19" s="1">
        <f>IF(B19&gt;=$C$2,1,0)</f>
        <v>1</v>
      </c>
      <c r="D19" s="1">
        <f>IF(B19&gt;=$D$2,1,0)</f>
        <v>1</v>
      </c>
      <c r="E19" s="1">
        <f>IF(B19&gt;=($C$2+$D$2),1,0)</f>
        <v>1</v>
      </c>
      <c r="F19" s="1">
        <f>$B19/(1+($D$2/$C$2))</f>
        <v>1480</v>
      </c>
      <c r="G19" s="1">
        <f>$B19/(1+($C$2/$D$2))</f>
        <v>2960</v>
      </c>
      <c r="H19" s="1">
        <f>$B19/(1+1/$E$2)</f>
        <v>3552</v>
      </c>
      <c r="I19" s="1">
        <f>$B19/(1+$E$2)</f>
        <v>888</v>
      </c>
      <c r="J19" s="1">
        <f t="shared" si="4"/>
        <v>2516</v>
      </c>
      <c r="K19" s="1">
        <f t="shared" si="5"/>
        <v>1924</v>
      </c>
      <c r="L19" s="1">
        <f>IF($E19=0,F19,C$2+(($B19-SUM($C$2:$D$2))/(1+1/$E$2)))</f>
        <v>2852</v>
      </c>
      <c r="M19" s="1">
        <f>IF($E19=0,G19,D$2+(($B19-SUM($C$2:$D$2))/(1+$E$2)))</f>
        <v>1588</v>
      </c>
      <c r="N19">
        <f>IF(D19=0,B19,$C$2)</f>
        <v>500</v>
      </c>
      <c r="O19">
        <f>IF(D19=0,0,MIN(B19-$C$2,$D$2))</f>
        <v>1000</v>
      </c>
      <c r="P19">
        <f>MIN(MAX($B19/2+($C$2-$D$2)/2,0),$B19)</f>
        <v>1970</v>
      </c>
      <c r="Q19">
        <f>MIN(MAX($B19/2+($D$2-$C$2)/2,0),$B19)</f>
        <v>2470</v>
      </c>
      <c r="R19">
        <f t="shared" si="2"/>
        <v>2220</v>
      </c>
      <c r="S19">
        <f t="shared" si="2"/>
        <v>2220</v>
      </c>
    </row>
  </sheetData>
  <mergeCells count="8">
    <mergeCell ref="F2:S2"/>
    <mergeCell ref="F3:G3"/>
    <mergeCell ref="H3:I3"/>
    <mergeCell ref="J3:K3"/>
    <mergeCell ref="N3:O3"/>
    <mergeCell ref="P3:Q3"/>
    <mergeCell ref="R3:S3"/>
    <mergeCell ref="L3:M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Excel Android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2017-06-27T11:21:49Z</dcterms:created>
  <dcterms:modified xsi:type="dcterms:W3CDTF">2017-07-06T14:11:09Z</dcterms:modified>
</cp:coreProperties>
</file>